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2018 (OCT-DIC) TITULO V\FINANCIERO -PRESUPUESTAL\"/>
    </mc:Choice>
  </mc:AlternateContent>
  <bookViews>
    <workbookView xWindow="0" yWindow="0" windowWidth="15360" windowHeight="8340" tabRatio="885" activeTab="2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15" i="4" l="1"/>
  <c r="H15" i="4" s="1"/>
  <c r="H14" i="4"/>
  <c r="E14" i="4"/>
  <c r="G54" i="4" l="1"/>
  <c r="F54" i="4"/>
  <c r="D54" i="4"/>
  <c r="H52" i="4"/>
  <c r="H50" i="4"/>
  <c r="H44" i="4"/>
  <c r="H42" i="4"/>
  <c r="E52" i="4"/>
  <c r="E50" i="4"/>
  <c r="E48" i="4"/>
  <c r="H48" i="4" s="1"/>
  <c r="E46" i="4"/>
  <c r="H46" i="4" s="1"/>
  <c r="E44" i="4"/>
  <c r="E42" i="4"/>
  <c r="E40" i="4"/>
  <c r="E54" i="4" s="1"/>
  <c r="C54" i="4"/>
  <c r="G32" i="4"/>
  <c r="F32" i="4"/>
  <c r="H27" i="4"/>
  <c r="E30" i="4"/>
  <c r="H30" i="4" s="1"/>
  <c r="E29" i="4"/>
  <c r="H29" i="4" s="1"/>
  <c r="E28" i="4"/>
  <c r="H28" i="4" s="1"/>
  <c r="E27" i="4"/>
  <c r="E32" i="4" s="1"/>
  <c r="D32" i="4"/>
  <c r="C32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8" i="4"/>
  <c r="F18" i="4"/>
  <c r="D18" i="4"/>
  <c r="C18" i="4"/>
  <c r="H32" i="4" l="1"/>
  <c r="H40" i="4"/>
  <c r="H54" i="4" s="1"/>
  <c r="H18" i="4"/>
  <c r="E18" i="4"/>
  <c r="H27" i="5" l="1"/>
  <c r="H21" i="5"/>
  <c r="H14" i="5"/>
  <c r="H13" i="5"/>
  <c r="E40" i="5"/>
  <c r="H40" i="5" s="1"/>
  <c r="E39" i="5"/>
  <c r="H39" i="5" s="1"/>
  <c r="E38" i="5"/>
  <c r="E36" i="5" s="1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E26" i="5"/>
  <c r="H26" i="5" s="1"/>
  <c r="E23" i="5"/>
  <c r="H23" i="5" s="1"/>
  <c r="E22" i="5"/>
  <c r="H22" i="5" s="1"/>
  <c r="E21" i="5"/>
  <c r="E20" i="5"/>
  <c r="H20" i="5" s="1"/>
  <c r="E19" i="5"/>
  <c r="H19" i="5" s="1"/>
  <c r="E18" i="5"/>
  <c r="H18" i="5" s="1"/>
  <c r="E17" i="5"/>
  <c r="H17" i="5" s="1"/>
  <c r="E14" i="5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E8" i="6"/>
  <c r="H8" i="6" s="1"/>
  <c r="E9" i="6"/>
  <c r="E10" i="6"/>
  <c r="H10" i="6" s="1"/>
  <c r="E11" i="6"/>
  <c r="H11" i="6" s="1"/>
  <c r="E12" i="6"/>
  <c r="H75" i="6"/>
  <c r="H74" i="6"/>
  <c r="H71" i="6"/>
  <c r="H70" i="6"/>
  <c r="H50" i="6"/>
  <c r="H48" i="6"/>
  <c r="H41" i="6"/>
  <c r="H37" i="6"/>
  <c r="H12" i="6"/>
  <c r="H9" i="6"/>
  <c r="H7" i="6"/>
  <c r="E76" i="6"/>
  <c r="H76" i="6" s="1"/>
  <c r="E75" i="6"/>
  <c r="E74" i="6"/>
  <c r="E73" i="6"/>
  <c r="H73" i="6" s="1"/>
  <c r="E72" i="6"/>
  <c r="H72" i="6" s="1"/>
  <c r="E71" i="6"/>
  <c r="E70" i="6"/>
  <c r="E69" i="6"/>
  <c r="H69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E49" i="6"/>
  <c r="H49" i="6" s="1"/>
  <c r="E48" i="6"/>
  <c r="E47" i="6"/>
  <c r="H47" i="6" s="1"/>
  <c r="E46" i="6"/>
  <c r="H46" i="6" s="1"/>
  <c r="E45" i="6"/>
  <c r="H45" i="6" s="1"/>
  <c r="E44" i="6"/>
  <c r="H44" i="6" s="1"/>
  <c r="E42" i="6"/>
  <c r="H42" i="6" s="1"/>
  <c r="E41" i="6"/>
  <c r="E40" i="6"/>
  <c r="H40" i="6" s="1"/>
  <c r="E39" i="6"/>
  <c r="H39" i="6" s="1"/>
  <c r="E38" i="6"/>
  <c r="H38" i="6" s="1"/>
  <c r="E37" i="6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C57" i="6"/>
  <c r="E57" i="6" s="1"/>
  <c r="H57" i="6" s="1"/>
  <c r="C53" i="6"/>
  <c r="C43" i="6"/>
  <c r="C33" i="6"/>
  <c r="C23" i="6"/>
  <c r="C13" i="6"/>
  <c r="C5" i="6"/>
  <c r="H38" i="5" l="1"/>
  <c r="H36" i="5" s="1"/>
  <c r="H25" i="5"/>
  <c r="C42" i="5"/>
  <c r="H16" i="5"/>
  <c r="G42" i="5"/>
  <c r="F42" i="5"/>
  <c r="D42" i="5"/>
  <c r="H6" i="5"/>
  <c r="E6" i="5"/>
  <c r="E16" i="8"/>
  <c r="H6" i="8"/>
  <c r="H16" i="8" s="1"/>
  <c r="H65" i="6"/>
  <c r="E53" i="6"/>
  <c r="H53" i="6" s="1"/>
  <c r="E43" i="6"/>
  <c r="H43" i="6" s="1"/>
  <c r="E33" i="6"/>
  <c r="H33" i="6" s="1"/>
  <c r="E23" i="6"/>
  <c r="H23" i="6" s="1"/>
  <c r="G77" i="6"/>
  <c r="F77" i="6"/>
  <c r="E13" i="6"/>
  <c r="H13" i="6" s="1"/>
  <c r="D77" i="6"/>
  <c r="C77" i="6"/>
  <c r="E5" i="6"/>
  <c r="E25" i="5"/>
  <c r="E16" i="5"/>
  <c r="H42" i="5" l="1"/>
  <c r="E42" i="5"/>
  <c r="E77" i="6"/>
  <c r="H5" i="6"/>
  <c r="H77" i="6" s="1"/>
</calcChain>
</file>

<file path=xl/sharedStrings.xml><?xml version="1.0" encoding="utf-8"?>
<sst xmlns="http://schemas.openxmlformats.org/spreadsheetml/2006/main" count="205" uniqueCount="144">
  <si>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</si>
  <si>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</si>
  <si>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</si>
  <si>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</si>
  <si>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</si>
  <si>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</si>
  <si>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</si>
  <si>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</si>
  <si>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</si>
  <si>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</si>
  <si>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</si>
  <si>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</si>
  <si>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</si>
  <si>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</si>
  <si>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</si>
  <si>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</si>
  <si>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</si>
  <si>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</si>
  <si>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</si>
  <si>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</si>
  <si>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</si>
  <si>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</si>
  <si>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</si>
  <si>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</si>
  <si>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</si>
  <si>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</si>
  <si>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</si>
  <si>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</si>
  <si>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</si>
  <si>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</si>
  <si>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</si>
  <si>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</si>
  <si>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</si>
  <si>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</si>
  <si>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</si>
  <si>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</si>
  <si>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</si>
  <si>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</si>
  <si>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</si>
  <si>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</si>
  <si>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</si>
  <si>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</si>
  <si>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</si>
  <si>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</si>
  <si>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</si>
  <si>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</si>
  <si>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</si>
  <si>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</si>
  <si>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</si>
  <si>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</si>
  <si>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</si>
  <si>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</si>
  <si>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</si>
  <si>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</si>
  <si>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</si>
  <si>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</si>
  <si>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</si>
  <si>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</si>
  <si>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</si>
  <si>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</si>
  <si>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</si>
  <si>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</si>
  <si>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</si>
  <si>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</si>
  <si>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</si>
  <si>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</si>
  <si>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</si>
  <si>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</si>
  <si>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</si>
  <si>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</si>
  <si>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</si>
  <si>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</si>
  <si>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</si>
  <si>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</si>
  <si>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</si>
  <si>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</si>
  <si>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</si>
  <si>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</si>
  <si>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</si>
  <si>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</si>
  <si>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</si>
  <si>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</si>
  <si>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</si>
  <si>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</si>
  <si>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</si>
  <si>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</si>
  <si>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</si>
  <si>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</si>
  <si>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</si>
  <si>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</si>
  <si>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</si>
  <si>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</si>
  <si>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</si>
  <si>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</si>
  <si>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</si>
  <si>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</si>
  <si>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</si>
  <si>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</si>
  <si>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</si>
  <si>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</si>
  <si>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</si>
  <si>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</si>
  <si>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</si>
  <si>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</si>
  <si>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</si>
  <si>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</si>
  <si>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</si>
  <si>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</si>
  <si>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</si>
  <si>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</si>
  <si>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</si>
  <si>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</si>
  <si>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</si>
  <si>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</si>
  <si>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</si>
  <si>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</si>
  <si>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</si>
  <si>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</si>
  <si>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</si>
  <si>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</si>
  <si>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</si>
  <si>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</si>
  <si>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</si>
  <si>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</si>
  <si>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</si>
  <si>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</si>
  <si>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</si>
  <si>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</si>
  <si>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por Objeto del Gasto (Capítulo y Concepto)
Del 1 de Enero al AL 31 DE DICIEMBRE DEL 2018</t>
  </si>
  <si>
    <t>JUNTA MUNICIPAL DE AGUA POTABLE Y ALCANTARILLADO DE SAN FELIPE, GTO.
ESTADO ANALÍTICO DEL EJERCICIO DEL PRESUPUESTO DE EGRESOS
Clasificación Económica (por Tipo de Gasto)
Del 1 de Enero al AL 31 DE DICIEMBRE DEL 2018</t>
  </si>
  <si>
    <t>H. CONSEJO DIRECTIVO</t>
  </si>
  <si>
    <t>AREA COMERCIAL</t>
  </si>
  <si>
    <t>CULTURA DEL AGUA</t>
  </si>
  <si>
    <t>COORDINACIÓN DE CONTABILIDAD Y FINANZAS</t>
  </si>
  <si>
    <t>COORDINACIÓN TECNICA</t>
  </si>
  <si>
    <t>OPERACIÓN Y MANTENIMIENTO</t>
  </si>
  <si>
    <t>COORDINACIÓN PLANTA DE TRATAMIENTO</t>
  </si>
  <si>
    <t>COMUNICACIÓN SOCIAL</t>
  </si>
  <si>
    <t>RECURSOS HUMANOS</t>
  </si>
  <si>
    <t>JUNTA MUNICIPAL DE AGUA POTABLE Y ALCANTARILLADO DE SAN FELIPE, GTO.
ESTADO ANALÍTICO DEL EJERCICIO DEL PRESUPUESTO DE EGRESOS
Clasificación Administrativa
Del 1 de Enero al AL 31 DE DICIEMBRE DEL 2018</t>
  </si>
  <si>
    <t>Gobierno (Federal/Estatal/Municipal) de JUNTA MUNICIPAL DE AGUA POTABLE Y ALCANTARILLADO DE SAN FELIPE, GTO.
Estado Analítico del Ejercicio del Presupuesto de Egresos
Clasificación Administrativa
Del 1 de Enero al AL 31 DE DICIEMBRE DEL 2018</t>
  </si>
  <si>
    <t>Sector Paraestatal del Gobierno (Federal/Estatal/Municipal) de JUNTA MUNICIPAL DE AGUA POTABLE Y ALCANTARILLADO DE SAN FELIPE, GTO.
Estado Analítico del Ejercicio del Presupuesto de Egresos
Clasificación Administrativa
Del 1 de Enero al AL 31 DE DICIEMBRE DEL 2018</t>
  </si>
  <si>
    <t>JUNTA MUNICIPAL DE AGUA POTABLE Y ALCANTARILLADO DE SAN FELIPE, GTO.
ESTADO ANALÍTICO DEL EJERCICIO DEL PRESUPUESTO DE EGRESOS
Clasificación Funcional (Finalidad y Función)
Del 1 de Enero al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</si>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</sst>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workbookViewId="0">
      <selection activeCell="C89" sqref="C89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13489245.029999999</v>
      </c>
      <c r="D5" s="14">
        <f>SUM(D6:D12)</f>
        <v>0</v>
      </c>
      <c r="E5" s="14">
        <f>C5+D5</f>
        <v>13489245.029999999</v>
      </c>
      <c r="F5" s="14">
        <f>SUM(F6:F12)</f>
        <v>11054024.540000001</v>
      </c>
      <c r="G5" s="14">
        <f>SUM(G6:G12)</f>
        <v>11054024.540000001</v>
      </c>
      <c r="H5" s="14">
        <f>E5-F5</f>
        <v>2435220.4899999984</v>
      </c>
    </row>
    <row r="6" spans="1:8" x14ac:dyDescent="0.2">
      <c r="A6" s="49">
        <v>1100</v>
      </c>
      <c r="B6" s="11" t="s">
        <v>70</v>
      </c>
      <c r="C6" s="15">
        <v>7346286.5999999996</v>
      </c>
      <c r="D6" s="15">
        <v>0</v>
      </c>
      <c r="E6" s="15">
        <f t="shared" ref="E6:E69" si="0">C6+D6</f>
        <v>7346286.5999999996</v>
      </c>
      <c r="F6" s="15">
        <v>6654057.2199999997</v>
      </c>
      <c r="G6" s="15">
        <v>6654057.2199999997</v>
      </c>
      <c r="H6" s="15">
        <f t="shared" ref="H6:H69" si="1">E6-F6</f>
        <v>692229.37999999989</v>
      </c>
    </row>
    <row r="7" spans="1:8" x14ac:dyDescent="0.2">
      <c r="A7" s="49">
        <v>1200</v>
      </c>
      <c r="B7" s="11" t="s">
        <v>71</v>
      </c>
      <c r="C7" s="15">
        <v>0</v>
      </c>
      <c r="D7" s="15">
        <v>0</v>
      </c>
      <c r="E7" s="15">
        <f t="shared" si="0"/>
        <v>0</v>
      </c>
      <c r="F7" s="15">
        <v>0</v>
      </c>
      <c r="G7" s="15">
        <v>0</v>
      </c>
      <c r="H7" s="15">
        <f t="shared" si="1"/>
        <v>0</v>
      </c>
    </row>
    <row r="8" spans="1:8" x14ac:dyDescent="0.2">
      <c r="A8" s="49">
        <v>1300</v>
      </c>
      <c r="B8" s="11" t="s">
        <v>72</v>
      </c>
      <c r="C8" s="15">
        <v>1381391.27</v>
      </c>
      <c r="D8" s="15">
        <v>0</v>
      </c>
      <c r="E8" s="15">
        <f t="shared" si="0"/>
        <v>1381391.27</v>
      </c>
      <c r="F8" s="15">
        <v>1081788.72</v>
      </c>
      <c r="G8" s="15">
        <v>1081788.72</v>
      </c>
      <c r="H8" s="15">
        <f t="shared" si="1"/>
        <v>299602.55000000005</v>
      </c>
    </row>
    <row r="9" spans="1:8" x14ac:dyDescent="0.2">
      <c r="A9" s="49">
        <v>1400</v>
      </c>
      <c r="B9" s="11" t="s">
        <v>35</v>
      </c>
      <c r="C9" s="15">
        <v>1776094.4</v>
      </c>
      <c r="D9" s="15">
        <v>0</v>
      </c>
      <c r="E9" s="15">
        <f t="shared" si="0"/>
        <v>1776094.4</v>
      </c>
      <c r="F9" s="15">
        <v>1559905.3</v>
      </c>
      <c r="G9" s="15">
        <v>1559905.3</v>
      </c>
      <c r="H9" s="15">
        <f t="shared" si="1"/>
        <v>216189.09999999986</v>
      </c>
    </row>
    <row r="10" spans="1:8" x14ac:dyDescent="0.2">
      <c r="A10" s="49">
        <v>1500</v>
      </c>
      <c r="B10" s="11" t="s">
        <v>73</v>
      </c>
      <c r="C10" s="15">
        <v>2985472.76</v>
      </c>
      <c r="D10" s="15">
        <v>0</v>
      </c>
      <c r="E10" s="15">
        <f t="shared" si="0"/>
        <v>2985472.76</v>
      </c>
      <c r="F10" s="15">
        <v>1758273.3</v>
      </c>
      <c r="G10" s="15">
        <v>1758273.3</v>
      </c>
      <c r="H10" s="15">
        <f t="shared" si="1"/>
        <v>1227199.4599999997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3403871.69</v>
      </c>
      <c r="D13" s="15">
        <f>SUM(D14:D22)</f>
        <v>186320.17</v>
      </c>
      <c r="E13" s="15">
        <f t="shared" si="0"/>
        <v>3590191.86</v>
      </c>
      <c r="F13" s="15">
        <f>SUM(F14:F22)</f>
        <v>2026245.26</v>
      </c>
      <c r="G13" s="15">
        <f>SUM(G14:G22)</f>
        <v>2026245.26</v>
      </c>
      <c r="H13" s="15">
        <f t="shared" si="1"/>
        <v>1563946.5999999999</v>
      </c>
    </row>
    <row r="14" spans="1:8" x14ac:dyDescent="0.2">
      <c r="A14" s="49">
        <v>2100</v>
      </c>
      <c r="B14" s="11" t="s">
        <v>75</v>
      </c>
      <c r="C14" s="15">
        <v>464505.14</v>
      </c>
      <c r="D14" s="15">
        <v>49507.07</v>
      </c>
      <c r="E14" s="15">
        <f t="shared" si="0"/>
        <v>514012.21</v>
      </c>
      <c r="F14" s="15">
        <v>252781.79</v>
      </c>
      <c r="G14" s="15">
        <v>252781.79</v>
      </c>
      <c r="H14" s="15">
        <f t="shared" si="1"/>
        <v>261230.42</v>
      </c>
    </row>
    <row r="15" spans="1:8" x14ac:dyDescent="0.2">
      <c r="A15" s="49">
        <v>2200</v>
      </c>
      <c r="B15" s="11" t="s">
        <v>76</v>
      </c>
      <c r="C15" s="15">
        <v>38000</v>
      </c>
      <c r="D15" s="15">
        <v>15800</v>
      </c>
      <c r="E15" s="15">
        <f t="shared" si="0"/>
        <v>53800</v>
      </c>
      <c r="F15" s="15">
        <v>38637.360000000001</v>
      </c>
      <c r="G15" s="15">
        <v>38637.360000000001</v>
      </c>
      <c r="H15" s="15">
        <f t="shared" si="1"/>
        <v>15162.64</v>
      </c>
    </row>
    <row r="16" spans="1:8" x14ac:dyDescent="0.2">
      <c r="A16" s="49">
        <v>2300</v>
      </c>
      <c r="B16" s="11" t="s">
        <v>77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1940469.99</v>
      </c>
      <c r="D17" s="15">
        <v>19000</v>
      </c>
      <c r="E17" s="15">
        <f t="shared" si="0"/>
        <v>1959469.99</v>
      </c>
      <c r="F17" s="15">
        <v>1122906.6200000001</v>
      </c>
      <c r="G17" s="15">
        <v>1122906.6200000001</v>
      </c>
      <c r="H17" s="15">
        <f t="shared" si="1"/>
        <v>836563.36999999988</v>
      </c>
    </row>
    <row r="18" spans="1:8" x14ac:dyDescent="0.2">
      <c r="A18" s="49">
        <v>2500</v>
      </c>
      <c r="B18" s="11" t="s">
        <v>79</v>
      </c>
      <c r="C18" s="15">
        <v>8500</v>
      </c>
      <c r="D18" s="15">
        <v>7000</v>
      </c>
      <c r="E18" s="15">
        <f t="shared" si="0"/>
        <v>15500</v>
      </c>
      <c r="F18" s="15">
        <v>1977.42</v>
      </c>
      <c r="G18" s="15">
        <v>1977.42</v>
      </c>
      <c r="H18" s="15">
        <f t="shared" si="1"/>
        <v>13522.58</v>
      </c>
    </row>
    <row r="19" spans="1:8" x14ac:dyDescent="0.2">
      <c r="A19" s="49">
        <v>2600</v>
      </c>
      <c r="B19" s="11" t="s">
        <v>80</v>
      </c>
      <c r="C19" s="15">
        <v>495736.62</v>
      </c>
      <c r="D19" s="15">
        <v>8500</v>
      </c>
      <c r="E19" s="15">
        <f t="shared" si="0"/>
        <v>504236.62</v>
      </c>
      <c r="F19" s="15">
        <v>422037.44</v>
      </c>
      <c r="G19" s="15">
        <v>422037.44</v>
      </c>
      <c r="H19" s="15">
        <f t="shared" si="1"/>
        <v>82199.179999999993</v>
      </c>
    </row>
    <row r="20" spans="1:8" x14ac:dyDescent="0.2">
      <c r="A20" s="49">
        <v>2700</v>
      </c>
      <c r="B20" s="11" t="s">
        <v>81</v>
      </c>
      <c r="C20" s="15">
        <v>159347.81</v>
      </c>
      <c r="D20" s="15">
        <v>-9740</v>
      </c>
      <c r="E20" s="15">
        <f t="shared" si="0"/>
        <v>149607.81</v>
      </c>
      <c r="F20" s="15">
        <v>25257.81</v>
      </c>
      <c r="G20" s="15">
        <v>25257.81</v>
      </c>
      <c r="H20" s="15">
        <f t="shared" si="1"/>
        <v>124350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297312.13</v>
      </c>
      <c r="D22" s="15">
        <v>96253.1</v>
      </c>
      <c r="E22" s="15">
        <f t="shared" si="0"/>
        <v>393565.23</v>
      </c>
      <c r="F22" s="15">
        <v>162646.82</v>
      </c>
      <c r="G22" s="15">
        <v>162646.82</v>
      </c>
      <c r="H22" s="15">
        <f t="shared" si="1"/>
        <v>230918.40999999997</v>
      </c>
    </row>
    <row r="23" spans="1:8" x14ac:dyDescent="0.2">
      <c r="A23" s="48" t="s">
        <v>63</v>
      </c>
      <c r="B23" s="7"/>
      <c r="C23" s="15">
        <f>SUM(C24:C32)</f>
        <v>12692149.969999999</v>
      </c>
      <c r="D23" s="15">
        <f>SUM(D24:D32)</f>
        <v>-52658.579999999842</v>
      </c>
      <c r="E23" s="15">
        <f t="shared" si="0"/>
        <v>12639491.389999999</v>
      </c>
      <c r="F23" s="15">
        <f>SUM(F24:F32)</f>
        <v>9151699.0700000003</v>
      </c>
      <c r="G23" s="15">
        <f>SUM(G24:G32)</f>
        <v>9151699.0700000003</v>
      </c>
      <c r="H23" s="15">
        <f t="shared" si="1"/>
        <v>3487792.3199999984</v>
      </c>
    </row>
    <row r="24" spans="1:8" x14ac:dyDescent="0.2">
      <c r="A24" s="49">
        <v>3100</v>
      </c>
      <c r="B24" s="11" t="s">
        <v>84</v>
      </c>
      <c r="C24" s="15">
        <v>5840287.5599999996</v>
      </c>
      <c r="D24" s="15">
        <v>1024100</v>
      </c>
      <c r="E24" s="15">
        <f t="shared" si="0"/>
        <v>6864387.5599999996</v>
      </c>
      <c r="F24" s="15">
        <v>5992282.79</v>
      </c>
      <c r="G24" s="15">
        <v>5992282.79</v>
      </c>
      <c r="H24" s="15">
        <f t="shared" si="1"/>
        <v>872104.76999999955</v>
      </c>
    </row>
    <row r="25" spans="1:8" x14ac:dyDescent="0.2">
      <c r="A25" s="49">
        <v>3200</v>
      </c>
      <c r="B25" s="11" t="s">
        <v>85</v>
      </c>
      <c r="C25" s="15">
        <v>18103.990000000002</v>
      </c>
      <c r="D25" s="15">
        <v>0</v>
      </c>
      <c r="E25" s="15">
        <f t="shared" si="0"/>
        <v>18103.990000000002</v>
      </c>
      <c r="F25" s="15">
        <v>700</v>
      </c>
      <c r="G25" s="15">
        <v>700</v>
      </c>
      <c r="H25" s="15">
        <f t="shared" si="1"/>
        <v>17403.990000000002</v>
      </c>
    </row>
    <row r="26" spans="1:8" x14ac:dyDescent="0.2">
      <c r="A26" s="49">
        <v>3300</v>
      </c>
      <c r="B26" s="11" t="s">
        <v>86</v>
      </c>
      <c r="C26" s="15">
        <v>908082.64</v>
      </c>
      <c r="D26" s="15">
        <v>829696.62</v>
      </c>
      <c r="E26" s="15">
        <f t="shared" si="0"/>
        <v>1737779.26</v>
      </c>
      <c r="F26" s="15">
        <v>1099876.99</v>
      </c>
      <c r="G26" s="15">
        <v>1099876.99</v>
      </c>
      <c r="H26" s="15">
        <f t="shared" si="1"/>
        <v>637902.27</v>
      </c>
    </row>
    <row r="27" spans="1:8" x14ac:dyDescent="0.2">
      <c r="A27" s="49">
        <v>3400</v>
      </c>
      <c r="B27" s="11" t="s">
        <v>87</v>
      </c>
      <c r="C27" s="15">
        <v>194417.42</v>
      </c>
      <c r="D27" s="15">
        <v>2723</v>
      </c>
      <c r="E27" s="15">
        <f t="shared" si="0"/>
        <v>197140.42</v>
      </c>
      <c r="F27" s="15">
        <v>141494.98000000001</v>
      </c>
      <c r="G27" s="15">
        <v>141494.98000000001</v>
      </c>
      <c r="H27" s="15">
        <f t="shared" si="1"/>
        <v>55645.440000000002</v>
      </c>
    </row>
    <row r="28" spans="1:8" x14ac:dyDescent="0.2">
      <c r="A28" s="49">
        <v>3500</v>
      </c>
      <c r="B28" s="11" t="s">
        <v>88</v>
      </c>
      <c r="C28" s="15">
        <v>1738649.4</v>
      </c>
      <c r="D28" s="15">
        <v>-459923</v>
      </c>
      <c r="E28" s="15">
        <f t="shared" si="0"/>
        <v>1278726.3999999999</v>
      </c>
      <c r="F28" s="15">
        <v>244382.11</v>
      </c>
      <c r="G28" s="15">
        <v>244382.11</v>
      </c>
      <c r="H28" s="15">
        <f t="shared" si="1"/>
        <v>1034344.2899999999</v>
      </c>
    </row>
    <row r="29" spans="1:8" x14ac:dyDescent="0.2">
      <c r="A29" s="49">
        <v>3600</v>
      </c>
      <c r="B29" s="11" t="s">
        <v>89</v>
      </c>
      <c r="C29" s="15">
        <v>140000</v>
      </c>
      <c r="D29" s="15">
        <v>0</v>
      </c>
      <c r="E29" s="15">
        <f t="shared" si="0"/>
        <v>140000</v>
      </c>
      <c r="F29" s="15">
        <v>71924.97</v>
      </c>
      <c r="G29" s="15">
        <v>71924.97</v>
      </c>
      <c r="H29" s="15">
        <f t="shared" si="1"/>
        <v>68075.03</v>
      </c>
    </row>
    <row r="30" spans="1:8" x14ac:dyDescent="0.2">
      <c r="A30" s="49">
        <v>3700</v>
      </c>
      <c r="B30" s="11" t="s">
        <v>90</v>
      </c>
      <c r="C30" s="15">
        <v>71000</v>
      </c>
      <c r="D30" s="15">
        <v>0</v>
      </c>
      <c r="E30" s="15">
        <f t="shared" si="0"/>
        <v>71000</v>
      </c>
      <c r="F30" s="15">
        <v>39428.120000000003</v>
      </c>
      <c r="G30" s="15">
        <v>39428.120000000003</v>
      </c>
      <c r="H30" s="15">
        <f t="shared" si="1"/>
        <v>31571.879999999997</v>
      </c>
    </row>
    <row r="31" spans="1:8" x14ac:dyDescent="0.2">
      <c r="A31" s="49">
        <v>3800</v>
      </c>
      <c r="B31" s="11" t="s">
        <v>91</v>
      </c>
      <c r="C31" s="15">
        <v>102000</v>
      </c>
      <c r="D31" s="15">
        <v>-43000</v>
      </c>
      <c r="E31" s="15">
        <f t="shared" si="0"/>
        <v>59000</v>
      </c>
      <c r="F31" s="15">
        <v>36904.559999999998</v>
      </c>
      <c r="G31" s="15">
        <v>36904.559999999998</v>
      </c>
      <c r="H31" s="15">
        <f t="shared" si="1"/>
        <v>22095.440000000002</v>
      </c>
    </row>
    <row r="32" spans="1:8" x14ac:dyDescent="0.2">
      <c r="A32" s="49">
        <v>3900</v>
      </c>
      <c r="B32" s="11" t="s">
        <v>19</v>
      </c>
      <c r="C32" s="15">
        <v>3679608.96</v>
      </c>
      <c r="D32" s="15">
        <v>-1406255.2</v>
      </c>
      <c r="E32" s="15">
        <f t="shared" si="0"/>
        <v>2273353.7599999998</v>
      </c>
      <c r="F32" s="15">
        <v>1524704.55</v>
      </c>
      <c r="G32" s="15">
        <v>1524704.55</v>
      </c>
      <c r="H32" s="15">
        <f t="shared" si="1"/>
        <v>748649.20999999973</v>
      </c>
    </row>
    <row r="33" spans="1:8" x14ac:dyDescent="0.2">
      <c r="A33" s="48" t="s">
        <v>64</v>
      </c>
      <c r="B33" s="7"/>
      <c r="C33" s="15">
        <f>SUM(C34:C42)</f>
        <v>15000</v>
      </c>
      <c r="D33" s="15">
        <f>SUM(D34:D42)</f>
        <v>-15000</v>
      </c>
      <c r="E33" s="15">
        <f t="shared" si="0"/>
        <v>0</v>
      </c>
      <c r="F33" s="15">
        <f>SUM(F34:F42)</f>
        <v>0</v>
      </c>
      <c r="G33" s="15">
        <f>SUM(G34:G42)</f>
        <v>0</v>
      </c>
      <c r="H33" s="15">
        <f t="shared" si="1"/>
        <v>0</v>
      </c>
    </row>
    <row r="34" spans="1:8" x14ac:dyDescent="0.2">
      <c r="A34" s="49">
        <v>4100</v>
      </c>
      <c r="B34" s="11" t="s">
        <v>92</v>
      </c>
      <c r="C34" s="15">
        <v>15000</v>
      </c>
      <c r="D34" s="15">
        <v>-15000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0</v>
      </c>
      <c r="D43" s="15">
        <f>SUM(D44:D52)</f>
        <v>889826.1</v>
      </c>
      <c r="E43" s="15">
        <f t="shared" si="0"/>
        <v>889826.1</v>
      </c>
      <c r="F43" s="15">
        <f>SUM(F44:F52)</f>
        <v>251571.03</v>
      </c>
      <c r="G43" s="15">
        <f>SUM(G44:G52)</f>
        <v>251571.03</v>
      </c>
      <c r="H43" s="15">
        <f t="shared" si="1"/>
        <v>638255.06999999995</v>
      </c>
    </row>
    <row r="44" spans="1:8" x14ac:dyDescent="0.2">
      <c r="A44" s="49">
        <v>5100</v>
      </c>
      <c r="B44" s="11" t="s">
        <v>99</v>
      </c>
      <c r="C44" s="15">
        <v>0</v>
      </c>
      <c r="D44" s="15">
        <v>49850</v>
      </c>
      <c r="E44" s="15">
        <f t="shared" si="0"/>
        <v>49850</v>
      </c>
      <c r="F44" s="15">
        <v>0</v>
      </c>
      <c r="G44" s="15">
        <v>0</v>
      </c>
      <c r="H44" s="15">
        <f t="shared" si="1"/>
        <v>49850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0</v>
      </c>
      <c r="D47" s="15">
        <v>32000</v>
      </c>
      <c r="E47" s="15">
        <f t="shared" si="0"/>
        <v>32000</v>
      </c>
      <c r="F47" s="15">
        <v>0</v>
      </c>
      <c r="G47" s="15">
        <v>0</v>
      </c>
      <c r="H47" s="15">
        <f t="shared" si="1"/>
        <v>32000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0</v>
      </c>
      <c r="D49" s="15">
        <v>770023</v>
      </c>
      <c r="E49" s="15">
        <f t="shared" si="0"/>
        <v>770023</v>
      </c>
      <c r="F49" s="15">
        <v>251571.03</v>
      </c>
      <c r="G49" s="15">
        <v>251571.03</v>
      </c>
      <c r="H49" s="15">
        <f t="shared" si="1"/>
        <v>518451.97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37953.1</v>
      </c>
      <c r="E52" s="15">
        <f t="shared" si="0"/>
        <v>37953.1</v>
      </c>
      <c r="F52" s="15">
        <v>0</v>
      </c>
      <c r="G52" s="15">
        <v>0</v>
      </c>
      <c r="H52" s="15">
        <f t="shared" si="1"/>
        <v>37953.1</v>
      </c>
    </row>
    <row r="53" spans="1:8" x14ac:dyDescent="0.2">
      <c r="A53" s="48" t="s">
        <v>66</v>
      </c>
      <c r="B53" s="7"/>
      <c r="C53" s="15">
        <f>SUM(C54:C56)</f>
        <v>2325855.9500000002</v>
      </c>
      <c r="D53" s="15">
        <f>SUM(D54:D56)</f>
        <v>3801451.12</v>
      </c>
      <c r="E53" s="15">
        <f t="shared" si="0"/>
        <v>6127307.0700000003</v>
      </c>
      <c r="F53" s="15">
        <f>SUM(F54:F56)</f>
        <v>963921.08</v>
      </c>
      <c r="G53" s="15">
        <f>SUM(G54:G56)</f>
        <v>963921.08</v>
      </c>
      <c r="H53" s="15">
        <f t="shared" si="1"/>
        <v>5163385.99</v>
      </c>
    </row>
    <row r="54" spans="1:8" x14ac:dyDescent="0.2">
      <c r="A54" s="49">
        <v>6100</v>
      </c>
      <c r="B54" s="11" t="s">
        <v>108</v>
      </c>
      <c r="C54" s="15">
        <v>2325855.9500000002</v>
      </c>
      <c r="D54" s="15">
        <v>3801451.12</v>
      </c>
      <c r="E54" s="15">
        <f t="shared" si="0"/>
        <v>6127307.0700000003</v>
      </c>
      <c r="F54" s="15">
        <v>963921.08</v>
      </c>
      <c r="G54" s="15">
        <v>963921.08</v>
      </c>
      <c r="H54" s="15">
        <f t="shared" si="1"/>
        <v>5163385.99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9000000</v>
      </c>
      <c r="E65" s="15">
        <f t="shared" si="0"/>
        <v>9000000</v>
      </c>
      <c r="F65" s="15">
        <f>SUM(F66:F68)</f>
        <v>9000000</v>
      </c>
      <c r="G65" s="15">
        <f>SUM(G66:G68)</f>
        <v>9000000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9000000</v>
      </c>
      <c r="E68" s="15">
        <f t="shared" si="0"/>
        <v>9000000</v>
      </c>
      <c r="F68" s="15">
        <v>9000000</v>
      </c>
      <c r="G68" s="15">
        <v>9000000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31926122.639999997</v>
      </c>
      <c r="D77" s="17">
        <f t="shared" si="4"/>
        <v>13809938.810000001</v>
      </c>
      <c r="E77" s="17">
        <f t="shared" si="4"/>
        <v>45736061.450000003</v>
      </c>
      <c r="F77" s="17">
        <f t="shared" si="4"/>
        <v>32447460.98</v>
      </c>
      <c r="G77" s="17">
        <f t="shared" si="4"/>
        <v>32447460.98</v>
      </c>
      <c r="H77" s="17">
        <f t="shared" si="4"/>
        <v>13288600.469999997</v>
      </c>
    </row>
    <row r="78" spans="1:8" x14ac:dyDescent="0.2">
      <c r="A78" s="1" t="s">
        <v>143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workbookViewId="0">
      <selection activeCell="K18" sqref="K18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29600266.690000001</v>
      </c>
      <c r="D6" s="50">
        <v>118661.59</v>
      </c>
      <c r="E6" s="50">
        <f>C6+D6</f>
        <v>29718928.280000001</v>
      </c>
      <c r="F6" s="50">
        <v>22231968.870000001</v>
      </c>
      <c r="G6" s="50">
        <v>22231968.870000001</v>
      </c>
      <c r="H6" s="50">
        <f>E6-F6</f>
        <v>7486959.4100000001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2325855.9500000002</v>
      </c>
      <c r="D8" s="50">
        <v>13691277.220000001</v>
      </c>
      <c r="E8" s="50">
        <f>C8+D8</f>
        <v>16017133.170000002</v>
      </c>
      <c r="F8" s="50">
        <v>10215492.109999999</v>
      </c>
      <c r="G8" s="50">
        <v>10215492.109999999</v>
      </c>
      <c r="H8" s="50">
        <f>E8-F8</f>
        <v>5801641.0600000024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31926122.640000001</v>
      </c>
      <c r="D16" s="17">
        <f>SUM(D6+D8+D10+D12+D14)</f>
        <v>13809938.810000001</v>
      </c>
      <c r="E16" s="17">
        <f>SUM(E6+E8+E10+E12+E14)</f>
        <v>45736061.450000003</v>
      </c>
      <c r="F16" s="17">
        <f t="shared" ref="F16:H16" si="0">SUM(F6+F8+F10+F12+F14)</f>
        <v>32447460.98</v>
      </c>
      <c r="G16" s="17">
        <f t="shared" si="0"/>
        <v>32447460.98</v>
      </c>
      <c r="H16" s="17">
        <f t="shared" si="0"/>
        <v>13288600.470000003</v>
      </c>
    </row>
    <row r="17" spans="1:1" x14ac:dyDescent="0.2">
      <c r="A17" s="1" t="s">
        <v>143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workbookViewId="0">
      <selection activeCell="L8" sqref="L8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139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4483187.37</v>
      </c>
      <c r="D7" s="15">
        <v>-1225045.44</v>
      </c>
      <c r="E7" s="15">
        <f>C7+D7</f>
        <v>3258141.93</v>
      </c>
      <c r="F7" s="15">
        <v>1712023.33</v>
      </c>
      <c r="G7" s="15">
        <v>1712023.33</v>
      </c>
      <c r="H7" s="15">
        <f>E7-F7</f>
        <v>1546118.6</v>
      </c>
    </row>
    <row r="8" spans="1:8" x14ac:dyDescent="0.2">
      <c r="A8" s="4" t="s">
        <v>131</v>
      </c>
      <c r="B8" s="22"/>
      <c r="C8" s="15">
        <v>2541631.08</v>
      </c>
      <c r="D8" s="15">
        <v>280361.95</v>
      </c>
      <c r="E8" s="15">
        <f t="shared" ref="E8:E13" si="0">C8+D8</f>
        <v>2821993.0300000003</v>
      </c>
      <c r="F8" s="15">
        <v>2092209.13</v>
      </c>
      <c r="G8" s="15">
        <v>2092209.13</v>
      </c>
      <c r="H8" s="15">
        <f t="shared" ref="H8:H13" si="1">E8-F8</f>
        <v>729783.90000000037</v>
      </c>
    </row>
    <row r="9" spans="1:8" x14ac:dyDescent="0.2">
      <c r="A9" s="4" t="s">
        <v>132</v>
      </c>
      <c r="B9" s="22"/>
      <c r="C9" s="15">
        <v>690374.74</v>
      </c>
      <c r="D9" s="15">
        <v>2943</v>
      </c>
      <c r="E9" s="15">
        <f t="shared" si="0"/>
        <v>693317.74</v>
      </c>
      <c r="F9" s="15">
        <v>505426.87</v>
      </c>
      <c r="G9" s="15">
        <v>505426.87</v>
      </c>
      <c r="H9" s="15">
        <f t="shared" si="1"/>
        <v>187890.87</v>
      </c>
    </row>
    <row r="10" spans="1:8" x14ac:dyDescent="0.2">
      <c r="A10" s="4" t="s">
        <v>133</v>
      </c>
      <c r="B10" s="22"/>
      <c r="C10" s="15">
        <v>1442354.48</v>
      </c>
      <c r="D10" s="15">
        <v>17126.3</v>
      </c>
      <c r="E10" s="15">
        <f t="shared" si="0"/>
        <v>1459480.78</v>
      </c>
      <c r="F10" s="15">
        <v>1292337.1599999999</v>
      </c>
      <c r="G10" s="15">
        <v>1292337.1599999999</v>
      </c>
      <c r="H10" s="15">
        <f t="shared" si="1"/>
        <v>167143.62000000011</v>
      </c>
    </row>
    <row r="11" spans="1:8" x14ac:dyDescent="0.2">
      <c r="A11" s="4" t="s">
        <v>134</v>
      </c>
      <c r="B11" s="22"/>
      <c r="C11" s="15">
        <v>12463957.01</v>
      </c>
      <c r="D11" s="15">
        <v>14446023</v>
      </c>
      <c r="E11" s="15">
        <f t="shared" si="0"/>
        <v>26909980.009999998</v>
      </c>
      <c r="F11" s="15">
        <v>19139929.359999999</v>
      </c>
      <c r="G11" s="15">
        <v>19139929.359999999</v>
      </c>
      <c r="H11" s="15">
        <f t="shared" si="1"/>
        <v>7770050.6499999985</v>
      </c>
    </row>
    <row r="12" spans="1:8" x14ac:dyDescent="0.2">
      <c r="A12" s="4" t="s">
        <v>135</v>
      </c>
      <c r="B12" s="22"/>
      <c r="C12" s="15">
        <v>6287550.75</v>
      </c>
      <c r="D12" s="15">
        <v>117500</v>
      </c>
      <c r="E12" s="15">
        <f t="shared" si="0"/>
        <v>6405050.75</v>
      </c>
      <c r="F12" s="15">
        <v>4795010.3600000003</v>
      </c>
      <c r="G12" s="15">
        <v>4795010.3600000003</v>
      </c>
      <c r="H12" s="15">
        <f t="shared" si="1"/>
        <v>1610040.3899999997</v>
      </c>
    </row>
    <row r="13" spans="1:8" x14ac:dyDescent="0.2">
      <c r="A13" s="4" t="s">
        <v>136</v>
      </c>
      <c r="B13" s="22"/>
      <c r="C13" s="15">
        <v>2993229.75</v>
      </c>
      <c r="D13" s="15">
        <v>131950</v>
      </c>
      <c r="E13" s="15">
        <f t="shared" si="0"/>
        <v>3125179.75</v>
      </c>
      <c r="F13" s="15">
        <v>2186984.2799999998</v>
      </c>
      <c r="G13" s="15">
        <v>2186984.2799999998</v>
      </c>
      <c r="H13" s="15">
        <f t="shared" si="1"/>
        <v>938195.4700000002</v>
      </c>
    </row>
    <row r="14" spans="1:8" x14ac:dyDescent="0.2">
      <c r="A14" s="4" t="s">
        <v>137</v>
      </c>
      <c r="B14" s="22"/>
      <c r="C14" s="15">
        <v>786369.21</v>
      </c>
      <c r="D14" s="15">
        <v>27610</v>
      </c>
      <c r="E14" s="15">
        <f t="shared" ref="E14" si="2">C14+D14</f>
        <v>813979.21</v>
      </c>
      <c r="F14" s="15">
        <v>521325.06</v>
      </c>
      <c r="G14" s="15">
        <v>521325.06</v>
      </c>
      <c r="H14" s="15">
        <f t="shared" ref="H14" si="3">E14-F14</f>
        <v>292654.14999999997</v>
      </c>
    </row>
    <row r="15" spans="1:8" x14ac:dyDescent="0.2">
      <c r="A15" s="4" t="s">
        <v>138</v>
      </c>
      <c r="B15" s="22"/>
      <c r="C15" s="15">
        <v>237468.25</v>
      </c>
      <c r="D15" s="15">
        <v>11470</v>
      </c>
      <c r="E15" s="15">
        <f t="shared" ref="E15" si="4">C15+D15</f>
        <v>248938.25</v>
      </c>
      <c r="F15" s="15">
        <v>202215.43</v>
      </c>
      <c r="G15" s="15">
        <v>202215.43</v>
      </c>
      <c r="H15" s="15">
        <f t="shared" ref="H15" si="5">E15-F15</f>
        <v>46722.820000000007</v>
      </c>
    </row>
    <row r="16" spans="1:8" x14ac:dyDescent="0.2">
      <c r="A16" s="4"/>
      <c r="B16" s="22"/>
      <c r="C16" s="15"/>
      <c r="D16" s="15"/>
      <c r="E16" s="15"/>
      <c r="F16" s="15"/>
      <c r="G16" s="15"/>
      <c r="H16" s="15"/>
    </row>
    <row r="17" spans="1:8" x14ac:dyDescent="0.2">
      <c r="A17" s="4"/>
      <c r="B17" s="25"/>
      <c r="C17" s="16"/>
      <c r="D17" s="16"/>
      <c r="E17" s="16"/>
      <c r="F17" s="16"/>
      <c r="G17" s="16"/>
      <c r="H17" s="16"/>
    </row>
    <row r="18" spans="1:8" x14ac:dyDescent="0.2">
      <c r="A18" s="26"/>
      <c r="B18" s="47" t="s">
        <v>53</v>
      </c>
      <c r="C18" s="23">
        <f t="shared" ref="C18:H18" si="6">SUM(C7:C17)</f>
        <v>31926122.640000001</v>
      </c>
      <c r="D18" s="23">
        <f t="shared" si="6"/>
        <v>13809938.810000001</v>
      </c>
      <c r="E18" s="23">
        <f t="shared" si="6"/>
        <v>45736061.450000003</v>
      </c>
      <c r="F18" s="23">
        <f t="shared" si="6"/>
        <v>32447460.98</v>
      </c>
      <c r="G18" s="23">
        <f t="shared" si="6"/>
        <v>32447460.98</v>
      </c>
      <c r="H18" s="23">
        <f t="shared" si="6"/>
        <v>13288600.469999999</v>
      </c>
    </row>
    <row r="21" spans="1:8" ht="45" customHeight="1" x14ac:dyDescent="0.2">
      <c r="A21" s="52" t="s">
        <v>140</v>
      </c>
      <c r="B21" s="53"/>
      <c r="C21" s="53"/>
      <c r="D21" s="53"/>
      <c r="E21" s="53"/>
      <c r="F21" s="53"/>
      <c r="G21" s="53"/>
      <c r="H21" s="54"/>
    </row>
    <row r="23" spans="1:8" x14ac:dyDescent="0.2">
      <c r="A23" s="57" t="s">
        <v>54</v>
      </c>
      <c r="B23" s="58"/>
      <c r="C23" s="52" t="s">
        <v>60</v>
      </c>
      <c r="D23" s="53"/>
      <c r="E23" s="53"/>
      <c r="F23" s="53"/>
      <c r="G23" s="54"/>
      <c r="H23" s="55" t="s">
        <v>59</v>
      </c>
    </row>
    <row r="24" spans="1:8" ht="22.5" x14ac:dyDescent="0.2">
      <c r="A24" s="59"/>
      <c r="B24" s="60"/>
      <c r="C24" s="9" t="s">
        <v>55</v>
      </c>
      <c r="D24" s="9" t="s">
        <v>125</v>
      </c>
      <c r="E24" s="9" t="s">
        <v>56</v>
      </c>
      <c r="F24" s="9" t="s">
        <v>57</v>
      </c>
      <c r="G24" s="9" t="s">
        <v>58</v>
      </c>
      <c r="H24" s="56"/>
    </row>
    <row r="25" spans="1:8" x14ac:dyDescent="0.2">
      <c r="A25" s="61"/>
      <c r="B25" s="62"/>
      <c r="C25" s="10">
        <v>1</v>
      </c>
      <c r="D25" s="10">
        <v>2</v>
      </c>
      <c r="E25" s="10" t="s">
        <v>126</v>
      </c>
      <c r="F25" s="10">
        <v>4</v>
      </c>
      <c r="G25" s="10">
        <v>5</v>
      </c>
      <c r="H25" s="10" t="s">
        <v>127</v>
      </c>
    </row>
    <row r="26" spans="1:8" x14ac:dyDescent="0.2">
      <c r="A26" s="28"/>
      <c r="B26" s="29"/>
      <c r="C26" s="33"/>
      <c r="D26" s="33"/>
      <c r="E26" s="33"/>
      <c r="F26" s="33"/>
      <c r="G26" s="33"/>
      <c r="H26" s="33"/>
    </row>
    <row r="27" spans="1:8" x14ac:dyDescent="0.2">
      <c r="A27" s="4" t="s">
        <v>8</v>
      </c>
      <c r="B27" s="2"/>
      <c r="C27" s="34">
        <v>0</v>
      </c>
      <c r="D27" s="34">
        <v>0</v>
      </c>
      <c r="E27" s="34">
        <f>C27+D27</f>
        <v>0</v>
      </c>
      <c r="F27" s="34">
        <v>0</v>
      </c>
      <c r="G27" s="34">
        <v>0</v>
      </c>
      <c r="H27" s="34">
        <f>E27-F27</f>
        <v>0</v>
      </c>
    </row>
    <row r="28" spans="1:8" x14ac:dyDescent="0.2">
      <c r="A28" s="4" t="s">
        <v>9</v>
      </c>
      <c r="B28" s="2"/>
      <c r="C28" s="34">
        <v>0</v>
      </c>
      <c r="D28" s="34">
        <v>0</v>
      </c>
      <c r="E28" s="34">
        <f t="shared" ref="E28:E30" si="7">C28+D28</f>
        <v>0</v>
      </c>
      <c r="F28" s="34">
        <v>0</v>
      </c>
      <c r="G28" s="34">
        <v>0</v>
      </c>
      <c r="H28" s="34">
        <f t="shared" ref="H28:H30" si="8">E28-F28</f>
        <v>0</v>
      </c>
    </row>
    <row r="29" spans="1:8" x14ac:dyDescent="0.2">
      <c r="A29" s="4" t="s">
        <v>10</v>
      </c>
      <c r="B29" s="2"/>
      <c r="C29" s="34">
        <v>0</v>
      </c>
      <c r="D29" s="34">
        <v>0</v>
      </c>
      <c r="E29" s="34">
        <f t="shared" si="7"/>
        <v>0</v>
      </c>
      <c r="F29" s="34">
        <v>0</v>
      </c>
      <c r="G29" s="34">
        <v>0</v>
      </c>
      <c r="H29" s="34">
        <f t="shared" si="8"/>
        <v>0</v>
      </c>
    </row>
    <row r="30" spans="1:8" x14ac:dyDescent="0.2">
      <c r="A30" s="4" t="s">
        <v>11</v>
      </c>
      <c r="B30" s="2"/>
      <c r="C30" s="34">
        <v>0</v>
      </c>
      <c r="D30" s="34">
        <v>0</v>
      </c>
      <c r="E30" s="34">
        <f t="shared" si="7"/>
        <v>0</v>
      </c>
      <c r="F30" s="34">
        <v>0</v>
      </c>
      <c r="G30" s="34">
        <v>0</v>
      </c>
      <c r="H30" s="34">
        <f t="shared" si="8"/>
        <v>0</v>
      </c>
    </row>
    <row r="31" spans="1:8" x14ac:dyDescent="0.2">
      <c r="A31" s="4"/>
      <c r="B31" s="2"/>
      <c r="C31" s="35"/>
      <c r="D31" s="35"/>
      <c r="E31" s="35"/>
      <c r="F31" s="35"/>
      <c r="G31" s="35"/>
      <c r="H31" s="35"/>
    </row>
    <row r="32" spans="1:8" x14ac:dyDescent="0.2">
      <c r="A32" s="26"/>
      <c r="B32" s="47" t="s">
        <v>53</v>
      </c>
      <c r="C32" s="23">
        <f>SUM(C27:C31)</f>
        <v>0</v>
      </c>
      <c r="D32" s="23">
        <f>SUM(D27:D31)</f>
        <v>0</v>
      </c>
      <c r="E32" s="23">
        <f>SUM(E27:E30)</f>
        <v>0</v>
      </c>
      <c r="F32" s="23">
        <f>SUM(F27:F30)</f>
        <v>0</v>
      </c>
      <c r="G32" s="23">
        <f>SUM(G27:G30)</f>
        <v>0</v>
      </c>
      <c r="H32" s="23">
        <f>SUM(H27:H30)</f>
        <v>0</v>
      </c>
    </row>
    <row r="35" spans="1:8" ht="45" customHeight="1" x14ac:dyDescent="0.2">
      <c r="A35" s="52" t="s">
        <v>141</v>
      </c>
      <c r="B35" s="53"/>
      <c r="C35" s="53"/>
      <c r="D35" s="53"/>
      <c r="E35" s="53"/>
      <c r="F35" s="53"/>
      <c r="G35" s="53"/>
      <c r="H35" s="54"/>
    </row>
    <row r="36" spans="1:8" x14ac:dyDescent="0.2">
      <c r="A36" s="57" t="s">
        <v>54</v>
      </c>
      <c r="B36" s="58"/>
      <c r="C36" s="52" t="s">
        <v>60</v>
      </c>
      <c r="D36" s="53"/>
      <c r="E36" s="53"/>
      <c r="F36" s="53"/>
      <c r="G36" s="54"/>
      <c r="H36" s="55" t="s">
        <v>59</v>
      </c>
    </row>
    <row r="37" spans="1:8" ht="22.5" x14ac:dyDescent="0.2">
      <c r="A37" s="59"/>
      <c r="B37" s="60"/>
      <c r="C37" s="9" t="s">
        <v>55</v>
      </c>
      <c r="D37" s="9" t="s">
        <v>125</v>
      </c>
      <c r="E37" s="9" t="s">
        <v>56</v>
      </c>
      <c r="F37" s="9" t="s">
        <v>57</v>
      </c>
      <c r="G37" s="9" t="s">
        <v>58</v>
      </c>
      <c r="H37" s="56"/>
    </row>
    <row r="38" spans="1:8" x14ac:dyDescent="0.2">
      <c r="A38" s="61"/>
      <c r="B38" s="62"/>
      <c r="C38" s="10">
        <v>1</v>
      </c>
      <c r="D38" s="10">
        <v>2</v>
      </c>
      <c r="E38" s="10" t="s">
        <v>126</v>
      </c>
      <c r="F38" s="10">
        <v>4</v>
      </c>
      <c r="G38" s="10">
        <v>5</v>
      </c>
      <c r="H38" s="10" t="s">
        <v>127</v>
      </c>
    </row>
    <row r="39" spans="1:8" x14ac:dyDescent="0.2">
      <c r="A39" s="28"/>
      <c r="B39" s="29"/>
      <c r="C39" s="33"/>
      <c r="D39" s="33"/>
      <c r="E39" s="33"/>
      <c r="F39" s="33"/>
      <c r="G39" s="33"/>
      <c r="H39" s="33"/>
    </row>
    <row r="40" spans="1:8" ht="22.5" x14ac:dyDescent="0.2">
      <c r="A40" s="4"/>
      <c r="B40" s="31" t="s">
        <v>13</v>
      </c>
      <c r="C40" s="34">
        <v>0</v>
      </c>
      <c r="D40" s="34">
        <v>0</v>
      </c>
      <c r="E40" s="34">
        <f>C40+D40</f>
        <v>0</v>
      </c>
      <c r="F40" s="34">
        <v>0</v>
      </c>
      <c r="G40" s="34">
        <v>0</v>
      </c>
      <c r="H40" s="34">
        <f>E40-F40</f>
        <v>0</v>
      </c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x14ac:dyDescent="0.2">
      <c r="A42" s="4"/>
      <c r="B42" s="31" t="s">
        <v>12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2.5" x14ac:dyDescent="0.2">
      <c r="A44" s="4"/>
      <c r="B44" s="31" t="s">
        <v>14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26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27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2.5" x14ac:dyDescent="0.2">
      <c r="A50" s="4"/>
      <c r="B50" s="31" t="s">
        <v>34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x14ac:dyDescent="0.2">
      <c r="A52" s="4"/>
      <c r="B52" s="31" t="s">
        <v>15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30"/>
      <c r="B53" s="32"/>
      <c r="C53" s="35"/>
      <c r="D53" s="35"/>
      <c r="E53" s="35"/>
      <c r="F53" s="35"/>
      <c r="G53" s="35"/>
      <c r="H53" s="35"/>
    </row>
    <row r="54" spans="1:8" x14ac:dyDescent="0.2">
      <c r="A54" s="26"/>
      <c r="B54" s="47" t="s">
        <v>53</v>
      </c>
      <c r="C54" s="23">
        <f t="shared" ref="C54:H54" si="9">SUM(C40:C52)</f>
        <v>0</v>
      </c>
      <c r="D54" s="23">
        <f t="shared" si="9"/>
        <v>0</v>
      </c>
      <c r="E54" s="23">
        <f t="shared" si="9"/>
        <v>0</v>
      </c>
      <c r="F54" s="23">
        <f t="shared" si="9"/>
        <v>0</v>
      </c>
      <c r="G54" s="23">
        <f t="shared" si="9"/>
        <v>0</v>
      </c>
      <c r="H54" s="23">
        <f t="shared" si="9"/>
        <v>0</v>
      </c>
    </row>
    <row r="55" spans="1:8" x14ac:dyDescent="0.2">
      <c r="A55" s="1" t="s">
        <v>143</v>
      </c>
    </row>
  </sheetData>
  <sheetProtection formatCells="0" formatColumns="0" formatRows="0" insertRows="0" deleteRows="0" autoFilter="0"/>
  <mergeCells count="12">
    <mergeCell ref="A35:H35"/>
    <mergeCell ref="A36:B38"/>
    <mergeCell ref="C36:G36"/>
    <mergeCell ref="H36:H37"/>
    <mergeCell ref="C23:G23"/>
    <mergeCell ref="H23:H24"/>
    <mergeCell ref="A1:H1"/>
    <mergeCell ref="A3:B5"/>
    <mergeCell ref="A21:H21"/>
    <mergeCell ref="A23:B25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opLeftCell="A4" workbookViewId="0">
      <selection activeCell="N30" sqref="N30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142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1679822.73</v>
      </c>
      <c r="D6" s="15">
        <f t="shared" si="0"/>
        <v>28596.3</v>
      </c>
      <c r="E6" s="15">
        <f t="shared" si="0"/>
        <v>1708419.03</v>
      </c>
      <c r="F6" s="15">
        <f t="shared" si="0"/>
        <v>1494552.59</v>
      </c>
      <c r="G6" s="15">
        <f t="shared" si="0"/>
        <v>1494552.59</v>
      </c>
      <c r="H6" s="15">
        <f t="shared" si="0"/>
        <v>213866.43999999994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1679822.73</v>
      </c>
      <c r="D11" s="15">
        <v>28596.3</v>
      </c>
      <c r="E11" s="15">
        <f t="shared" si="1"/>
        <v>1708419.03</v>
      </c>
      <c r="F11" s="15">
        <v>1494552.59</v>
      </c>
      <c r="G11" s="15">
        <v>1494552.59</v>
      </c>
      <c r="H11" s="15">
        <f t="shared" si="2"/>
        <v>213866.43999999994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29459930.700000003</v>
      </c>
      <c r="D16" s="15">
        <f t="shared" si="3"/>
        <v>13753732.51</v>
      </c>
      <c r="E16" s="15">
        <f t="shared" si="3"/>
        <v>43213663.210000001</v>
      </c>
      <c r="F16" s="15">
        <f t="shared" si="3"/>
        <v>30431583.329999998</v>
      </c>
      <c r="G16" s="15">
        <f t="shared" si="3"/>
        <v>30431583.329999998</v>
      </c>
      <c r="H16" s="15">
        <f t="shared" si="3"/>
        <v>12782079.880000003</v>
      </c>
    </row>
    <row r="17" spans="1:8" x14ac:dyDescent="0.2">
      <c r="A17" s="38"/>
      <c r="B17" s="42" t="s">
        <v>45</v>
      </c>
      <c r="C17" s="15">
        <v>10708422.939999999</v>
      </c>
      <c r="D17" s="15">
        <v>-809790.49</v>
      </c>
      <c r="E17" s="15">
        <f>C17+D17</f>
        <v>9898632.4499999993</v>
      </c>
      <c r="F17" s="15">
        <v>6496643.6100000003</v>
      </c>
      <c r="G17" s="15">
        <v>6496643.6100000003</v>
      </c>
      <c r="H17" s="15">
        <f t="shared" ref="H17:H23" si="4">E17-F17</f>
        <v>3401988.8399999989</v>
      </c>
    </row>
    <row r="18" spans="1:8" x14ac:dyDescent="0.2">
      <c r="A18" s="38"/>
      <c r="B18" s="42" t="s">
        <v>28</v>
      </c>
      <c r="C18" s="15">
        <v>18751507.760000002</v>
      </c>
      <c r="D18" s="15">
        <v>14563523</v>
      </c>
      <c r="E18" s="15">
        <f t="shared" ref="E18:E23" si="5">C18+D18</f>
        <v>33315030.760000002</v>
      </c>
      <c r="F18" s="15">
        <v>23934939.719999999</v>
      </c>
      <c r="G18" s="15">
        <v>23934939.719999999</v>
      </c>
      <c r="H18" s="15">
        <f t="shared" si="4"/>
        <v>9380091.0400000028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786369.21</v>
      </c>
      <c r="D25" s="15">
        <f t="shared" si="6"/>
        <v>27610</v>
      </c>
      <c r="E25" s="15">
        <f t="shared" si="6"/>
        <v>813979.21</v>
      </c>
      <c r="F25" s="15">
        <f t="shared" si="6"/>
        <v>521325.06</v>
      </c>
      <c r="G25" s="15">
        <f t="shared" si="6"/>
        <v>521325.06</v>
      </c>
      <c r="H25" s="15">
        <f t="shared" si="6"/>
        <v>292654.14999999997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786369.21</v>
      </c>
      <c r="D31" s="15">
        <v>27610</v>
      </c>
      <c r="E31" s="15">
        <f t="shared" si="8"/>
        <v>813979.21</v>
      </c>
      <c r="F31" s="15">
        <v>521325.06</v>
      </c>
      <c r="G31" s="15">
        <v>521325.06</v>
      </c>
      <c r="H31" s="15">
        <f t="shared" si="7"/>
        <v>292654.14999999997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31926122.640000004</v>
      </c>
      <c r="D42" s="23">
        <f t="shared" si="12"/>
        <v>13809938.810000001</v>
      </c>
      <c r="E42" s="23">
        <f t="shared" si="12"/>
        <v>45736061.450000003</v>
      </c>
      <c r="F42" s="23">
        <f t="shared" si="12"/>
        <v>32447460.979999997</v>
      </c>
      <c r="G42" s="23">
        <f t="shared" si="12"/>
        <v>32447460.979999997</v>
      </c>
      <c r="H42" s="23">
        <f t="shared" si="12"/>
        <v>13288600.470000003</v>
      </c>
    </row>
    <row r="43" spans="1:8" x14ac:dyDescent="0.2">
      <c r="A43" s="37" t="s">
        <v>143</v>
      </c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2019-10-29T18:55:04Z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